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95" sheetId="1" r:id="rId1"/>
  </sheets>
  <externalReferences>
    <externalReference r:id="rId2"/>
  </externalReferences>
  <definedNames>
    <definedName name="АДРЕС" localSheetId="0">'ул Степана Разина д. 95'!$B$3</definedName>
    <definedName name="АДРЕС">#REF!</definedName>
    <definedName name="АДРЕС2">#REF!</definedName>
    <definedName name="ВХДОЛГ" localSheetId="0">'ул Степана Разина д. 95'!$G$9</definedName>
    <definedName name="ВХДОЛГ">#REF!</definedName>
    <definedName name="ВХСАЛЬДО" localSheetId="0">'ул Степана Разина д. 95'!$D$9</definedName>
    <definedName name="ВХСАЛЬДО">#REF!</definedName>
    <definedName name="ВХСАЛЬДО3МЕС">#REF!</definedName>
    <definedName name="ДОГОВОР" localSheetId="0">'ул Степана Разина д. 95'!$B$4</definedName>
    <definedName name="ДОГОВОР">#REF!</definedName>
    <definedName name="ДОЛГ" localSheetId="0">'ул Степана Разина д. 95'!$A$9</definedName>
    <definedName name="ДОЛГ">#REF!</definedName>
    <definedName name="ЗАТРАЧЕНОК" localSheetId="0">'ул Степана Разина д. 95'!$D$41</definedName>
    <definedName name="ЗАТРАЧЕНОК">#REF!</definedName>
    <definedName name="ЗАТРАЧЕНОТ" localSheetId="0">'ул Степана Разина д. 95'!$D$40</definedName>
    <definedName name="ЗАТРАЧЕНОТ">#REF!</definedName>
    <definedName name="ЗАТРЕМ" localSheetId="0">'ул Степана Разина д. 95'!$D$56</definedName>
    <definedName name="ЗАТРЕМ">#REF!</definedName>
    <definedName name="ИСХДОЛГ" localSheetId="0">'ул Степана Разина д. 95'!$G$46</definedName>
    <definedName name="ИСХДОЛГ">#REF!</definedName>
    <definedName name="ИСХСАЛЬДО" localSheetId="0">'ул Степана Разина д. 95'!$D$46</definedName>
    <definedName name="ИСХСАЛЬДО">#REF!</definedName>
    <definedName name="ИСХСАЛЬДО3МЕС">#REF!</definedName>
    <definedName name="КАП" localSheetId="0">'ул Степана Разина д. 95'!$C$41</definedName>
    <definedName name="КАП">#REF!</definedName>
    <definedName name="КАПРЕМ">#REF!</definedName>
    <definedName name="КПЕРЕЧИСК" localSheetId="0">'ул Степана Разина д. 95'!$G$41</definedName>
    <definedName name="КПЕРЕЧИСК">#REF!</definedName>
    <definedName name="КПЕРЕЧИСТ" localSheetId="0">'ул Степана Разина д. 95'!$G$40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95'!$D$54</definedName>
    <definedName name="НАЧРЕМ">#REF!</definedName>
    <definedName name="НЕЖНАЧРЕМ" localSheetId="0">'ул Степана Разина д. 95'!$D$55</definedName>
    <definedName name="НЕЖНАЧРЕМ">#REF!</definedName>
    <definedName name="ОПАЛЧЕНОТ" localSheetId="0">'ул Степана Разина д. 95'!$E$40</definedName>
    <definedName name="ОПАЛЧЕНОТ">#REF!</definedName>
    <definedName name="ОПЛАЧЕНОК" localSheetId="0">'ул Степана Разина д. 95'!$E$41</definedName>
    <definedName name="ОПЛАЧЕНОК">#REF!</definedName>
    <definedName name="ОСВОЕНО">#REF!</definedName>
    <definedName name="ОСТ" localSheetId="0">'ул Степана Разина д. 95'!$A$46</definedName>
    <definedName name="ОСТ">#REF!</definedName>
    <definedName name="ПЛОЩАДЬ" localSheetId="0">'ул Степана Разина д. 95'!$B$5</definedName>
    <definedName name="ПЛОЩАДЬ">#REF!</definedName>
    <definedName name="ПЛОЩАДЬДОМА">#REF!</definedName>
    <definedName name="РАЗМЕРПЛАТЫ" localSheetId="0">'ул Степана Разина д. 95'!$C$11</definedName>
    <definedName name="РАЗМЕРПЛАТЫ">#REF!</definedName>
    <definedName name="СНРЕМ" localSheetId="0">'ул Степана Разина д. 95'!#REF!</definedName>
    <definedName name="СНРЕМ">#REF!</definedName>
    <definedName name="ТАРОТОП" localSheetId="0">'ул Степана Разина д. 95'!$C$16</definedName>
    <definedName name="ТАРОТОП">#REF!</definedName>
    <definedName name="ТАРХВС" localSheetId="0">'ул Степана Разина д. 95'!$C$17</definedName>
    <definedName name="ТАРХВС">#REF!</definedName>
    <definedName name="ТБО" localSheetId="0">'ул Степана Разина д. 95'!$C$13</definedName>
    <definedName name="ТБО">#REF!</definedName>
    <definedName name="ТБОНАЧ" localSheetId="0">'ул Степана Разина д. 95'!$D$13</definedName>
    <definedName name="ТБОНАЧ">#REF!</definedName>
    <definedName name="ТБОНЕД" localSheetId="0">'ул Степана Разина д. 95'!$F$13</definedName>
    <definedName name="ТБОНЕД">#REF!</definedName>
    <definedName name="ТБООПЛ" localSheetId="0">'ул Степана Разина д. 95'!$E$13</definedName>
    <definedName name="ТБООПЛ">#REF!</definedName>
    <definedName name="ТБОПОСТ" localSheetId="0">'ул Степана Разина д. 95'!$G$13</definedName>
    <definedName name="ТБОПОСТ">#REF!</definedName>
    <definedName name="ТЕК" localSheetId="0">'ул Степана Разина д. 95'!$C$40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2" i="1" s="1"/>
  <c r="F44" i="1" s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F38" i="1" s="1"/>
  <c r="G28" i="1"/>
  <c r="F28" i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F26" i="1" s="1"/>
  <c r="G16" i="1"/>
  <c r="F16" i="1"/>
  <c r="E14" i="1"/>
  <c r="D14" i="1"/>
  <c r="G13" i="1"/>
  <c r="G14" i="1" s="1"/>
  <c r="F13" i="1"/>
  <c r="F14" i="1" s="1"/>
  <c r="G44" i="1" l="1"/>
</calcChain>
</file>

<file path=xl/sharedStrings.xml><?xml version="1.0" encoding="utf-8"?>
<sst xmlns="http://schemas.openxmlformats.org/spreadsheetml/2006/main" count="72" uniqueCount="68">
  <si>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</si>
  <si>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</si>
  <si>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95</t>
  </si>
  <si>
    <t>Договор управления №:</t>
  </si>
  <si>
    <t xml:space="preserve">№ 105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</si>
  <si>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</si>
  <si>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</si>
  <si>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</si>
  <si>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</si>
  <si>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</si>
  <si>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</si>
  <si>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</si>
  <si>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</si>
  <si>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</si>
  <si>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</si>
  <si>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</si>
  <si>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</si>
  <si>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</si>
  <si>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</si>
  <si>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</si>
  <si>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</si>
  <si>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</si>
  <si>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</si>
  <si>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</si>
  <si>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</si>
  <si>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</si>
  <si>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</si>
  <si>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</si>
  <si>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</si>
  <si>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</si>
  <si>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</si>
  <si>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</si>
  <si>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</si>
  <si>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</si>
  <si>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</si>
  <si>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</si>
  <si>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</si>
  <si>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</si>
  <si>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Замена фановой трубы</t>
  </si>
  <si>
    <t>Ремонт конструктивных элементов</t>
  </si>
  <si>
    <t>Замена стояка ЦО</t>
  </si>
  <si>
    <t>Утепление наружних стен</t>
  </si>
  <si>
    <t>Прочистка вентканалов, газоходов</t>
  </si>
  <si>
    <t>Ремонт межпанельных швов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</si>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</sst>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wrapText="1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5" xfId="0" applyNumberFormat="1" applyFont="1" applyBorder="1" applyAlignment="1">
      <alignment wrapText="1"/>
    </xf>
    <xf numFmtId="2" fontId="0" fillId="0" borderId="26" xfId="0" applyNumberFormat="1" applyBorder="1" applyAlignment="1">
      <alignment wrapText="1"/>
    </xf>
    <xf numFmtId="2" fontId="3" fillId="0" borderId="27" xfId="0" applyNumberFormat="1" applyFont="1" applyBorder="1" applyAlignment="1">
      <alignment wrapText="1"/>
    </xf>
    <xf numFmtId="2" fontId="0" fillId="0" borderId="28" xfId="0" applyNumberFormat="1" applyBorder="1" applyAlignment="1">
      <alignment wrapText="1"/>
    </xf>
    <xf numFmtId="2" fontId="3" fillId="0" borderId="29" xfId="0" applyNumberFormat="1" applyFont="1" applyBorder="1" applyAlignment="1">
      <alignment wrapText="1"/>
    </xf>
    <xf numFmtId="2" fontId="0" fillId="0" borderId="30" xfId="0" applyNumberFormat="1" applyBorder="1" applyAlignment="1">
      <alignment wrapText="1"/>
    </xf>
    <xf numFmtId="2" fontId="0" fillId="0" borderId="31" xfId="0" applyNumberFormat="1" applyBorder="1" applyAlignment="1">
      <alignment horizontal="center" wrapText="1"/>
    </xf>
    <xf numFmtId="2" fontId="0" fillId="0" borderId="32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CS712"/>
  <sheetViews>
    <sheetView tabSelected="1" topLeftCell="A46" workbookViewId="0">
      <selection activeCell="B64" sqref="B64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4630.8999999999987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683290.77999999956</v>
      </c>
      <c r="E9" s="10" t="s">
        <v>8</v>
      </c>
      <c r="F9" s="11"/>
      <c r="G9" s="9">
        <v>200827.94000000018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467133.44000000105</v>
      </c>
      <c r="E13" s="24">
        <v>452315.19000000058</v>
      </c>
      <c r="F13" s="25">
        <f>ТБОНАЧ-ТБООПЛ</f>
        <v>14818.250000000466</v>
      </c>
      <c r="G13" s="26">
        <f>ТБООПЛ</f>
        <v>452315.19000000058</v>
      </c>
    </row>
    <row r="14" spans="1:7" ht="13.5" thickBot="1" x14ac:dyDescent="0.25">
      <c r="A14" s="27"/>
      <c r="B14" s="28" t="s">
        <v>17</v>
      </c>
      <c r="C14" s="29"/>
      <c r="D14" s="30">
        <f>D13</f>
        <v>467133.44000000105</v>
      </c>
      <c r="E14" s="30">
        <f>E13</f>
        <v>452315.19000000058</v>
      </c>
      <c r="F14" s="30">
        <f>F13</f>
        <v>14818.250000000466</v>
      </c>
      <c r="G14" s="30">
        <f>SUM(ТБОПОСТ)</f>
        <v>452315.19000000058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1523872.2599999988</v>
      </c>
      <c r="E16" s="24">
        <v>1485982.8799999997</v>
      </c>
      <c r="F16" s="25">
        <f t="shared" ref="F16:F25" si="0">D16-E16</f>
        <v>37889.37999999919</v>
      </c>
      <c r="G16" s="26">
        <f t="shared" ref="G16:G25" si="1">E16</f>
        <v>1485982.8799999997</v>
      </c>
    </row>
    <row r="17" spans="1:7" x14ac:dyDescent="0.2">
      <c r="A17" s="34"/>
      <c r="B17" s="35" t="s">
        <v>20</v>
      </c>
      <c r="C17" s="23">
        <v>25.95</v>
      </c>
      <c r="D17" s="24">
        <v>400882.84000000014</v>
      </c>
      <c r="E17" s="24">
        <v>380417.7399999997</v>
      </c>
      <c r="F17" s="25">
        <f t="shared" si="0"/>
        <v>20465.100000000442</v>
      </c>
      <c r="G17" s="26">
        <f t="shared" si="1"/>
        <v>380417.7399999997</v>
      </c>
    </row>
    <row r="18" spans="1:7" x14ac:dyDescent="0.2">
      <c r="A18" s="34"/>
      <c r="B18" s="35" t="s">
        <v>21</v>
      </c>
      <c r="C18" s="23">
        <v>17.79</v>
      </c>
      <c r="D18" s="24">
        <v>275250.76999999955</v>
      </c>
      <c r="E18" s="24">
        <v>260858.88999999943</v>
      </c>
      <c r="F18" s="25">
        <f t="shared" si="0"/>
        <v>14391.880000000121</v>
      </c>
      <c r="G18" s="26">
        <f t="shared" si="1"/>
        <v>260858.88999999943</v>
      </c>
    </row>
    <row r="19" spans="1:7" x14ac:dyDescent="0.2">
      <c r="A19" s="34"/>
      <c r="B19" s="35" t="s">
        <v>22</v>
      </c>
      <c r="C19" s="23">
        <v>4.2300000000000004</v>
      </c>
      <c r="D19" s="24">
        <v>265037.17000000004</v>
      </c>
      <c r="E19" s="24">
        <v>355811.66000000021</v>
      </c>
      <c r="F19" s="25">
        <f t="shared" si="0"/>
        <v>-90774.490000000165</v>
      </c>
      <c r="G19" s="26">
        <f t="shared" si="1"/>
        <v>355811.66000000021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2465043.0399999982</v>
      </c>
      <c r="E26" s="30">
        <f>SUM(E16:E25)</f>
        <v>2483071.169999999</v>
      </c>
      <c r="F26" s="30">
        <f>SUM(F16:F25)</f>
        <v>-18028.130000000412</v>
      </c>
      <c r="G26" s="30">
        <f>SUM(G16:G25)</f>
        <v>2483071.169999999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188108.12999999995</v>
      </c>
      <c r="E28" s="24">
        <v>174212.03999999995</v>
      </c>
      <c r="F28" s="25">
        <f>D28-E28</f>
        <v>13896.089999999997</v>
      </c>
      <c r="G28" s="26">
        <f t="shared" ref="G28:G37" si="2">E28</f>
        <v>174212.03999999995</v>
      </c>
    </row>
    <row r="29" spans="1:7" x14ac:dyDescent="0.2">
      <c r="A29" s="34"/>
      <c r="B29" s="35" t="s">
        <v>25</v>
      </c>
      <c r="C29" s="23">
        <v>0</v>
      </c>
      <c r="D29" s="24">
        <v>52795</v>
      </c>
      <c r="E29" s="24">
        <v>52601.100000000006</v>
      </c>
      <c r="F29" s="25">
        <f>D29-E29</f>
        <v>193.89999999999418</v>
      </c>
      <c r="G29" s="26">
        <f t="shared" si="2"/>
        <v>52601.100000000006</v>
      </c>
    </row>
    <row r="30" spans="1:7" x14ac:dyDescent="0.2">
      <c r="A30" s="34"/>
      <c r="B30" s="35" t="s">
        <v>26</v>
      </c>
      <c r="C30" s="23">
        <v>7.14</v>
      </c>
      <c r="D30" s="24">
        <v>8464.5600000000013</v>
      </c>
      <c r="E30" s="24">
        <v>4258.67</v>
      </c>
      <c r="F30" s="25">
        <f t="shared" ref="F30:F37" si="3">D30-E30</f>
        <v>4205.8900000000012</v>
      </c>
      <c r="G30" s="26">
        <f t="shared" si="2"/>
        <v>4258.67</v>
      </c>
    </row>
    <row r="31" spans="1:7" x14ac:dyDescent="0.2">
      <c r="A31" s="34"/>
      <c r="B31" s="35" t="s">
        <v>27</v>
      </c>
      <c r="C31" s="23">
        <v>70</v>
      </c>
      <c r="D31" s="24">
        <v>22540</v>
      </c>
      <c r="E31" s="24">
        <v>23158.71</v>
      </c>
      <c r="F31" s="25">
        <f t="shared" si="3"/>
        <v>-618.70999999999913</v>
      </c>
      <c r="G31" s="26">
        <f t="shared" si="2"/>
        <v>23158.71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271907.68999999994</v>
      </c>
      <c r="E38" s="30">
        <f>SUM(E28:E37)</f>
        <v>254230.51999999996</v>
      </c>
      <c r="F38" s="30">
        <f>SUM(F28:F37)</f>
        <v>17677.169999999991</v>
      </c>
      <c r="G38" s="30">
        <f>SUM(G28:G37)</f>
        <v>254230.51999999996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1.6500000000000004</v>
      </c>
      <c r="D40" s="24">
        <v>91692.599999999991</v>
      </c>
      <c r="E40" s="24">
        <v>89127.33000000006</v>
      </c>
      <c r="F40" s="25">
        <f>ЗАТРАЧЕНОТ-ОПАЛЧЕНОТ</f>
        <v>2565.2699999999313</v>
      </c>
      <c r="G40" s="45">
        <v>139734.47999999998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91692.599999999991</v>
      </c>
      <c r="E42" s="30">
        <f>E41+E40</f>
        <v>89127.33000000006</v>
      </c>
      <c r="F42" s="30">
        <f>F41+F40</f>
        <v>2565.2699999999313</v>
      </c>
      <c r="G42" s="30">
        <f>КПЕРЕЧИСТ+КПЕРЕЧИСК</f>
        <v>139734.47999999998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3295776.7699999991</v>
      </c>
      <c r="E44" s="30">
        <f>E42+E38+E26+E14</f>
        <v>3278744.2099999995</v>
      </c>
      <c r="F44" s="30">
        <f>F42+F38+F26+F14</f>
        <v>17032.559999999976</v>
      </c>
      <c r="G44" s="30">
        <f>G42+G38+G26+G14</f>
        <v>3329351.3599999994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700323.34000000055</v>
      </c>
      <c r="E46" s="10" t="s">
        <v>8</v>
      </c>
      <c r="F46" s="11"/>
      <c r="G46" s="9">
        <v>273244.46999999991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89127.330000000016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D56" s="59">
        <v>139734.47999999998</v>
      </c>
      <c r="E56" s="59"/>
    </row>
    <row r="57" spans="1:7" x14ac:dyDescent="0.2">
      <c r="A57" s="60" t="s">
        <v>38</v>
      </c>
      <c r="B57" s="60"/>
      <c r="C57" s="60"/>
      <c r="D57" s="60"/>
      <c r="E57" s="60"/>
      <c r="F57" s="60">
        <v>6564.37</v>
      </c>
      <c r="G57" s="60"/>
    </row>
    <row r="58" spans="1:7" s="62" customFormat="1" x14ac:dyDescent="0.2">
      <c r="A58" s="61" t="s">
        <v>39</v>
      </c>
      <c r="B58" s="61"/>
      <c r="C58" s="61"/>
      <c r="D58" s="61"/>
      <c r="E58" s="61"/>
      <c r="F58" s="61">
        <v>22068.02</v>
      </c>
      <c r="G58" s="61"/>
    </row>
    <row r="59" spans="1:7" s="62" customFormat="1" x14ac:dyDescent="0.2">
      <c r="A59" s="61" t="s">
        <v>40</v>
      </c>
      <c r="B59" s="61"/>
      <c r="C59" s="61"/>
      <c r="D59" s="61"/>
      <c r="E59" s="61"/>
      <c r="F59" s="61">
        <v>5673.7300000000005</v>
      </c>
      <c r="G59" s="61"/>
    </row>
    <row r="60" spans="1:7" s="62" customFormat="1" x14ac:dyDescent="0.2">
      <c r="A60" s="61" t="s">
        <v>41</v>
      </c>
      <c r="B60" s="61"/>
      <c r="C60" s="61"/>
      <c r="D60" s="61"/>
      <c r="E60" s="61"/>
      <c r="F60" s="61">
        <v>86851</v>
      </c>
      <c r="G60" s="61"/>
    </row>
    <row r="61" spans="1:7" s="62" customFormat="1" x14ac:dyDescent="0.2">
      <c r="A61" s="61" t="s">
        <v>42</v>
      </c>
      <c r="B61" s="61"/>
      <c r="C61" s="61"/>
      <c r="D61" s="61"/>
      <c r="E61" s="61"/>
      <c r="F61" s="61">
        <v>2188.52</v>
      </c>
      <c r="G61" s="61"/>
    </row>
    <row r="62" spans="1:7" s="62" customFormat="1" x14ac:dyDescent="0.2">
      <c r="A62" s="61" t="s">
        <v>42</v>
      </c>
      <c r="B62" s="61"/>
      <c r="C62" s="61"/>
      <c r="D62" s="61"/>
      <c r="E62" s="61"/>
      <c r="F62" s="61">
        <v>940.84</v>
      </c>
      <c r="G62" s="61"/>
    </row>
    <row r="63" spans="1:7" s="62" customFormat="1" x14ac:dyDescent="0.2">
      <c r="A63" s="61" t="s">
        <v>43</v>
      </c>
      <c r="B63" s="61"/>
      <c r="C63" s="61"/>
      <c r="D63" s="61"/>
      <c r="E63" s="61"/>
      <c r="F63" s="61">
        <v>15448</v>
      </c>
      <c r="G63" s="61"/>
    </row>
    <row r="64" spans="1:7" s="62" customFormat="1" x14ac:dyDescent="0.2"/>
    <row r="65" spans="1:97" s="62" customFormat="1" x14ac:dyDescent="0.2">
      <c r="A65" s="63" t="s">
        <v>44</v>
      </c>
    </row>
    <row r="66" spans="1:97" s="62" customFormat="1" x14ac:dyDescent="0.2"/>
    <row r="67" spans="1:97" s="62" customFormat="1" x14ac:dyDescent="0.2">
      <c r="A67" s="64" t="s">
        <v>45</v>
      </c>
      <c r="B67" s="64"/>
      <c r="D67" s="65">
        <v>5193.179999999993</v>
      </c>
      <c r="E67" s="66"/>
    </row>
    <row r="68" spans="1:97" s="62" customFormat="1" x14ac:dyDescent="0.2">
      <c r="A68" s="64" t="s">
        <v>46</v>
      </c>
      <c r="B68" s="64"/>
      <c r="D68" s="67">
        <v>0</v>
      </c>
      <c r="E68" s="68"/>
    </row>
    <row r="69" spans="1:97" s="62" customFormat="1" x14ac:dyDescent="0.2">
      <c r="A69" s="64" t="s">
        <v>47</v>
      </c>
      <c r="B69" s="64"/>
      <c r="D69" s="67">
        <v>1200</v>
      </c>
      <c r="E69" s="68"/>
    </row>
    <row r="70" spans="1:97" s="62" customFormat="1" x14ac:dyDescent="0.2">
      <c r="A70" s="64" t="s">
        <v>48</v>
      </c>
      <c r="B70" s="64"/>
      <c r="D70" s="67">
        <v>368656.86000000004</v>
      </c>
      <c r="E70" s="68"/>
    </row>
    <row r="71" spans="1:97" s="62" customFormat="1" x14ac:dyDescent="0.2">
      <c r="A71" s="64" t="s">
        <v>49</v>
      </c>
      <c r="B71" s="64"/>
      <c r="D71" s="69">
        <v>0</v>
      </c>
      <c r="E71" s="70"/>
    </row>
    <row r="72" spans="1:97" s="62" customFormat="1" x14ac:dyDescent="0.2">
      <c r="A72" s="71" t="s">
        <v>50</v>
      </c>
      <c r="B72" s="71"/>
      <c r="C72" s="71"/>
      <c r="D72" s="71"/>
      <c r="E72" s="71"/>
      <c r="F72" s="71" t="s">
        <v>51</v>
      </c>
      <c r="G72" s="71"/>
    </row>
    <row r="73" spans="1:97" s="62" customFormat="1" x14ac:dyDescent="0.2">
      <c r="A73" s="72" t="s">
        <v>52</v>
      </c>
      <c r="B73" s="72"/>
      <c r="D73" s="73">
        <v>6393.179999999993</v>
      </c>
      <c r="E73" s="74"/>
    </row>
    <row r="74" spans="1:97" s="62" customFormat="1" x14ac:dyDescent="0.2"/>
    <row r="75" spans="1:97" s="62" customFormat="1" x14ac:dyDescent="0.2"/>
    <row r="76" spans="1:97" s="62" customFormat="1" x14ac:dyDescent="0.2"/>
    <row r="77" spans="1:97" s="62" customFormat="1" x14ac:dyDescent="0.2"/>
    <row r="78" spans="1:97" s="62" customFormat="1" x14ac:dyDescent="0.2">
      <c r="A78" s="75" t="s">
        <v>53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5" t="s">
        <v>54</v>
      </c>
      <c r="B79" s="75"/>
      <c r="C79" s="75"/>
      <c r="D79" s="75"/>
      <c r="E79" s="75"/>
      <c r="F79" s="75"/>
      <c r="G79" s="75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55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6"/>
      <c r="B81" s="76"/>
      <c r="C81" s="76"/>
      <c r="D81" s="76"/>
      <c r="E81" s="76"/>
      <c r="F81" s="76"/>
      <c r="G81" s="76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56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5" t="s">
        <v>57</v>
      </c>
      <c r="B83" s="75"/>
      <c r="C83" s="75"/>
      <c r="D83" s="75"/>
      <c r="E83" s="75"/>
      <c r="F83" s="75"/>
      <c r="G83" s="75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58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6"/>
      <c r="B85" s="76"/>
      <c r="C85" s="76"/>
      <c r="D85" s="76"/>
      <c r="E85" s="76"/>
      <c r="F85" s="76"/>
      <c r="G85" s="76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 s="75" t="s">
        <v>59</v>
      </c>
      <c r="B86" s="75"/>
      <c r="C86" s="75"/>
      <c r="D86" s="75"/>
      <c r="E86" s="75"/>
      <c r="F86" s="75"/>
      <c r="G86" s="75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 s="75" t="s">
        <v>60</v>
      </c>
      <c r="B87" s="75"/>
      <c r="C87" s="75"/>
      <c r="D87" s="75"/>
      <c r="E87" s="75"/>
      <c r="F87" s="75"/>
      <c r="G87" s="75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x14ac:dyDescent="0.2">
      <c r="A88" s="75" t="s">
        <v>61</v>
      </c>
      <c r="B88" s="75"/>
      <c r="C88" s="75"/>
      <c r="D88" s="75"/>
      <c r="E88" s="75"/>
      <c r="F88" s="75"/>
      <c r="G88" s="75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x14ac:dyDescent="0.2">
      <c r="A89" s="76"/>
      <c r="B89" s="76"/>
      <c r="C89" s="76"/>
      <c r="D89" s="76"/>
      <c r="E89" s="76"/>
      <c r="F89" s="76"/>
      <c r="G89" s="76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x14ac:dyDescent="0.2">
      <c r="A90" s="75" t="s">
        <v>62</v>
      </c>
      <c r="B90" s="75"/>
      <c r="C90" s="75"/>
      <c r="D90" s="75"/>
      <c r="E90" s="75"/>
      <c r="F90" s="75"/>
      <c r="G90" s="75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x14ac:dyDescent="0.2">
      <c r="A91" s="75" t="s">
        <v>63</v>
      </c>
      <c r="B91" s="75"/>
      <c r="C91" s="75"/>
      <c r="D91" s="75"/>
      <c r="E91" s="75"/>
      <c r="F91" s="75"/>
      <c r="G91" s="75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ht="15" x14ac:dyDescent="0.25">
      <c r="A94" s="77" t="s">
        <v>64</v>
      </c>
      <c r="B94" s="77"/>
      <c r="C94" s="77"/>
      <c r="D94" s="77"/>
      <c r="E94" s="77"/>
      <c r="F94" s="78" t="s">
        <v>65</v>
      </c>
      <c r="G94" s="78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ht="15" x14ac:dyDescent="0.25">
      <c r="A95" s="77"/>
      <c r="B95" s="77"/>
      <c r="C95" s="77"/>
      <c r="D95" s="77"/>
      <c r="E95" s="77"/>
      <c r="F95" s="79"/>
      <c r="G95" s="79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ht="15" x14ac:dyDescent="0.25">
      <c r="A96" s="77"/>
      <c r="B96" s="77"/>
      <c r="C96" s="77"/>
      <c r="D96" s="77"/>
      <c r="E96" s="77"/>
      <c r="F96" s="78"/>
      <c r="G96" s="78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ht="15" x14ac:dyDescent="0.25">
      <c r="A97" s="77" t="s">
        <v>66</v>
      </c>
      <c r="B97" s="77"/>
      <c r="C97" s="77"/>
      <c r="D97" s="77"/>
      <c r="E97" s="77"/>
      <c r="F97" s="78" t="s">
        <v>67</v>
      </c>
      <c r="G97" s="78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2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2" customFormat="1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</row>
    <row r="172" spans="1:97" s="62" customFormat="1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</row>
    <row r="173" spans="1:97" s="62" customFormat="1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</row>
    <row r="174" spans="1:97" s="62" customFormat="1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</row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60">
    <mergeCell ref="A88:G88"/>
    <mergeCell ref="A90:G90"/>
    <mergeCell ref="A91:G91"/>
    <mergeCell ref="F94:G94"/>
    <mergeCell ref="F96:G96"/>
    <mergeCell ref="F97:G97"/>
    <mergeCell ref="A80:G80"/>
    <mergeCell ref="A82:G82"/>
    <mergeCell ref="A83:G83"/>
    <mergeCell ref="A84:G84"/>
    <mergeCell ref="A86:G86"/>
    <mergeCell ref="A87:G87"/>
    <mergeCell ref="A72:E72"/>
    <mergeCell ref="F72:G72"/>
    <mergeCell ref="A73:B73"/>
    <mergeCell ref="D73:E73"/>
    <mergeCell ref="A78:G78"/>
    <mergeCell ref="A79:G79"/>
    <mergeCell ref="A69:B69"/>
    <mergeCell ref="D69:E69"/>
    <mergeCell ref="A70:B70"/>
    <mergeCell ref="D70:E70"/>
    <mergeCell ref="A71:B71"/>
    <mergeCell ref="D71:E71"/>
    <mergeCell ref="A63:E63"/>
    <mergeCell ref="F63:G63"/>
    <mergeCell ref="A67:B67"/>
    <mergeCell ref="D67:E67"/>
    <mergeCell ref="A68:B68"/>
    <mergeCell ref="D68:E68"/>
    <mergeCell ref="A60:E60"/>
    <mergeCell ref="F60:G60"/>
    <mergeCell ref="A61:E61"/>
    <mergeCell ref="F61:G61"/>
    <mergeCell ref="A62:E62"/>
    <mergeCell ref="F62:G62"/>
    <mergeCell ref="A57:E57"/>
    <mergeCell ref="F57:G57"/>
    <mergeCell ref="A58:E58"/>
    <mergeCell ref="F58:G58"/>
    <mergeCell ref="A59:E59"/>
    <mergeCell ref="F59:G59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95</vt:lpstr>
      <vt:lpstr>'ул Степана Разина д. 95'!АДРЕС</vt:lpstr>
      <vt:lpstr>'ул Степана Разина д. 95'!ВХДОЛГ</vt:lpstr>
      <vt:lpstr>'ул Степана Разина д. 95'!ВХСАЛЬДО</vt:lpstr>
      <vt:lpstr>'ул Степана Разина д. 95'!ДОГОВОР</vt:lpstr>
      <vt:lpstr>'ул Степана Разина д. 95'!ДОЛГ</vt:lpstr>
      <vt:lpstr>'ул Степана Разина д. 95'!ЗАТРАЧЕНОК</vt:lpstr>
      <vt:lpstr>'ул Степана Разина д. 95'!ЗАТРАЧЕНОТ</vt:lpstr>
      <vt:lpstr>'ул Степана Разина д. 95'!ЗАТРЕМ</vt:lpstr>
      <vt:lpstr>'ул Степана Разина д. 95'!ИСХДОЛГ</vt:lpstr>
      <vt:lpstr>'ул Степана Разина д. 95'!ИСХСАЛЬДО</vt:lpstr>
      <vt:lpstr>'ул Степана Разина д. 95'!КАП</vt:lpstr>
      <vt:lpstr>'ул Степана Разина д. 95'!КПЕРЕЧИСК</vt:lpstr>
      <vt:lpstr>'ул Степана Разина д. 95'!КПЕРЕЧИСТ</vt:lpstr>
      <vt:lpstr>'ул Степана Разина д. 95'!НАЧРЕМ</vt:lpstr>
      <vt:lpstr>'ул Степана Разина д. 95'!НЕЖНАЧРЕМ</vt:lpstr>
      <vt:lpstr>'ул Степана Разина д. 95'!ОПАЛЧЕНОТ</vt:lpstr>
      <vt:lpstr>'ул Степана Разина д. 95'!ОПЛАЧЕНОК</vt:lpstr>
      <vt:lpstr>'ул Степана Разина д. 95'!ОСТ</vt:lpstr>
      <vt:lpstr>'ул Степана Разина д. 95'!ПЛОЩАДЬ</vt:lpstr>
      <vt:lpstr>'ул Степана Разина д. 95'!РАЗМЕРПЛАТЫ</vt:lpstr>
      <vt:lpstr>'ул Степана Разина д. 95'!ТАРОТОП</vt:lpstr>
      <vt:lpstr>'ул Степана Разина д. 95'!ТАРХВС</vt:lpstr>
      <vt:lpstr>'ул Степана Разина д. 95'!ТБО</vt:lpstr>
      <vt:lpstr>'ул Степана Разина д. 95'!ТБОНАЧ</vt:lpstr>
      <vt:lpstr>'ул Степана Разина д. 95'!ТБОНЕД</vt:lpstr>
      <vt:lpstr>'ул Степана Разина д. 95'!ТБООПЛ</vt:lpstr>
      <vt:lpstr>'ул Степана Разина д. 95'!ТБОПОСТ</vt:lpstr>
      <vt:lpstr>'ул Степана Разина д. 95'!ТЕК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2018-03-30T13:21:47Z</dcterms:created>
  <dcterms:modified xsi:type="dcterms:W3CDTF">2018-03-30T13:21:47Z</dcterms:modified>
</cp:coreProperties>
</file>